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izabethandersen/Downloads/"/>
    </mc:Choice>
  </mc:AlternateContent>
  <bookViews>
    <workbookView xWindow="0" yWindow="460" windowWidth="24900" windowHeight="156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22" i="1"/>
  <c r="E42" i="1"/>
  <c r="E22" i="1"/>
  <c r="D42" i="1"/>
  <c r="D22" i="1"/>
  <c r="B26" i="1"/>
  <c r="C26" i="1"/>
  <c r="B4" i="1"/>
  <c r="D9" i="1"/>
  <c r="E27" i="1"/>
  <c r="D27" i="1"/>
  <c r="C27" i="1"/>
  <c r="E26" i="1"/>
  <c r="D26" i="1"/>
  <c r="B27" i="1"/>
  <c r="B42" i="1"/>
  <c r="B18" i="1"/>
  <c r="B23" i="1"/>
  <c r="D18" i="1"/>
  <c r="D23" i="1"/>
  <c r="C18" i="1"/>
  <c r="C23" i="1"/>
  <c r="E18" i="1"/>
  <c r="E23" i="1"/>
  <c r="D13" i="1"/>
  <c r="C9" i="1"/>
  <c r="C28" i="1"/>
  <c r="C32" i="1"/>
  <c r="E9" i="1"/>
  <c r="E13" i="1"/>
  <c r="B9" i="1"/>
  <c r="B28" i="1"/>
  <c r="B32" i="1"/>
  <c r="B13" i="1"/>
  <c r="C13" i="1"/>
  <c r="C35" i="1"/>
  <c r="B35" i="1"/>
  <c r="D35" i="1"/>
  <c r="E35" i="1"/>
  <c r="E28" i="1"/>
  <c r="E32" i="1"/>
  <c r="D28" i="1"/>
  <c r="D32" i="1"/>
</calcChain>
</file>

<file path=xl/sharedStrings.xml><?xml version="1.0" encoding="utf-8"?>
<sst xmlns="http://schemas.openxmlformats.org/spreadsheetml/2006/main" count="57" uniqueCount="28">
  <si>
    <t>Training fees</t>
  </si>
  <si>
    <t>Initial</t>
  </si>
  <si>
    <t>Year 1</t>
  </si>
  <si>
    <t>Year 2</t>
  </si>
  <si>
    <t>Year 3</t>
  </si>
  <si>
    <t>NA</t>
  </si>
  <si>
    <t>Professional services fees - implementation</t>
  </si>
  <si>
    <t>Total:</t>
  </si>
  <si>
    <t>IT-GRC Estimated ROI Calculator</t>
  </si>
  <si>
    <t>Prepared for:</t>
  </si>
  <si>
    <t>Current process - cost categories</t>
  </si>
  <si>
    <t>Estimated ROI</t>
  </si>
  <si>
    <t># of FTEs</t>
  </si>
  <si>
    <t>Allgress IT-GRC Deployment costs</t>
  </si>
  <si>
    <t>Post-GRC deployment costs</t>
  </si>
  <si>
    <t>Projected cost reduction-post GRC deployment</t>
  </si>
  <si>
    <t># weeks dedicated to audit preparation</t>
  </si>
  <si>
    <t>Average annual rate per FTE:</t>
  </si>
  <si>
    <t># of FTEs focused on compliance &amp; audit prep</t>
  </si>
  <si>
    <t>Cost of dedicated FTEs focused on compliance &amp; audit</t>
  </si>
  <si>
    <t>FTE weekly cost:</t>
  </si>
  <si>
    <t># weeks dedicated to current process work effort</t>
  </si>
  <si>
    <t>Assumed audit work effort increases with corporate growth.</t>
  </si>
  <si>
    <t>Software license fees (subscription, full suite)</t>
  </si>
  <si>
    <t>Hosting fees</t>
  </si>
  <si>
    <t>Cost of 3rd party auditor onsite time @ $12k/week</t>
  </si>
  <si>
    <t>&lt;INSERT CUSTOMER NAME HERE&gt;</t>
  </si>
  <si>
    <t>Allgress IT-GRC deployment costs (assuming 7 modules + hosting+services)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</si>
</sst>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4" borderId="0" xfId="0" applyFill="1"/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0" fillId="7" borderId="0" xfId="0" applyFill="1"/>
    <xf numFmtId="0" fontId="0" fillId="0" borderId="1" xfId="0" applyBorder="1" applyAlignment="1">
      <alignment horizontal="center"/>
    </xf>
    <xf numFmtId="0" fontId="0" fillId="7" borderId="1" xfId="0" applyFill="1" applyBorder="1"/>
    <xf numFmtId="164" fontId="2" fillId="2" borderId="1" xfId="0" applyNumberFormat="1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6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9" fontId="0" fillId="0" borderId="0" xfId="1" applyFont="1"/>
    <xf numFmtId="9" fontId="0" fillId="7" borderId="1" xfId="1" applyFont="1" applyFill="1" applyBorder="1" applyAlignment="1">
      <alignment horizontal="center"/>
    </xf>
    <xf numFmtId="0" fontId="5" fillId="7" borderId="0" xfId="0" applyFont="1" applyFill="1" applyAlignment="1">
      <alignment horizontal="right"/>
    </xf>
    <xf numFmtId="0" fontId="5" fillId="7" borderId="0" xfId="0" applyFont="1" applyFill="1"/>
    <xf numFmtId="0" fontId="0" fillId="7" borderId="0" xfId="0" applyFont="1" applyFill="1"/>
    <xf numFmtId="8" fontId="5" fillId="7" borderId="0" xfId="0" applyNumberFormat="1" applyFont="1" applyFill="1" applyAlignment="1">
      <alignment horizontal="center"/>
    </xf>
    <xf numFmtId="0" fontId="2" fillId="7" borderId="2" xfId="0" applyFont="1" applyFill="1" applyBorder="1"/>
    <xf numFmtId="1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2" applyNumberFormat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6" fontId="5" fillId="9" borderId="0" xfId="0" applyNumberFormat="1" applyFont="1" applyFill="1" applyAlignment="1">
      <alignment horizontal="center"/>
    </xf>
    <xf numFmtId="38" fontId="0" fillId="9" borderId="1" xfId="0" applyNumberFormat="1" applyFill="1" applyBorder="1" applyAlignment="1">
      <alignment horizontal="center"/>
    </xf>
    <xf numFmtId="6" fontId="0" fillId="9" borderId="1" xfId="0" applyNumberForma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4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125" zoomScaleNormal="125" zoomScalePageLayoutView="125" workbookViewId="0">
      <selection activeCell="A39" sqref="A39"/>
    </sheetView>
  </sheetViews>
  <sheetFormatPr baseColWidth="10" defaultColWidth="8.83203125" defaultRowHeight="15" x14ac:dyDescent="0.2"/>
  <cols>
    <col min="1" max="1" width="53.1640625" customWidth="1"/>
    <col min="2" max="2" width="12" bestFit="1" customWidth="1"/>
    <col min="3" max="3" width="10.83203125" customWidth="1"/>
    <col min="4" max="5" width="9.83203125" customWidth="1"/>
    <col min="6" max="6" width="13.1640625" customWidth="1"/>
    <col min="10" max="10" width="12.1640625" customWidth="1"/>
  </cols>
  <sheetData>
    <row r="1" spans="1:10" ht="19" x14ac:dyDescent="0.25">
      <c r="A1" s="37" t="s">
        <v>8</v>
      </c>
      <c r="B1" s="37"/>
      <c r="C1" s="37"/>
      <c r="D1" s="37"/>
      <c r="E1" s="37"/>
    </row>
    <row r="2" spans="1:10" ht="16" x14ac:dyDescent="0.2">
      <c r="A2" s="5" t="s">
        <v>9</v>
      </c>
      <c r="B2" s="6" t="s">
        <v>26</v>
      </c>
      <c r="C2" s="4"/>
      <c r="D2" s="4"/>
      <c r="E2" s="4"/>
    </row>
    <row r="3" spans="1:10" ht="16" x14ac:dyDescent="0.2">
      <c r="A3" s="24" t="s">
        <v>17</v>
      </c>
      <c r="B3" s="33">
        <v>125000</v>
      </c>
      <c r="C3" s="26"/>
      <c r="D3" s="26"/>
      <c r="E3" s="26"/>
    </row>
    <row r="4" spans="1:10" ht="16" x14ac:dyDescent="0.2">
      <c r="A4" s="24" t="s">
        <v>20</v>
      </c>
      <c r="B4" s="27">
        <f>B3/52</f>
        <v>2403.8461538461538</v>
      </c>
      <c r="C4" s="26"/>
      <c r="D4" s="26"/>
      <c r="E4" s="26"/>
    </row>
    <row r="5" spans="1:10" ht="6" customHeight="1" x14ac:dyDescent="0.2">
      <c r="A5" s="24"/>
      <c r="B5" s="25"/>
      <c r="C5" s="26"/>
      <c r="D5" s="26"/>
      <c r="E5" s="26"/>
    </row>
    <row r="6" spans="1:10" x14ac:dyDescent="0.2">
      <c r="A6" s="16" t="s">
        <v>10</v>
      </c>
      <c r="B6" s="17" t="s">
        <v>1</v>
      </c>
      <c r="C6" s="17" t="s">
        <v>2</v>
      </c>
      <c r="D6" s="17" t="s">
        <v>3</v>
      </c>
      <c r="E6" s="17" t="s">
        <v>4</v>
      </c>
    </row>
    <row r="7" spans="1:10" x14ac:dyDescent="0.2">
      <c r="A7" s="3" t="s">
        <v>18</v>
      </c>
      <c r="B7" s="29">
        <v>4</v>
      </c>
      <c r="C7" s="29">
        <v>4</v>
      </c>
      <c r="D7" s="29">
        <v>5</v>
      </c>
      <c r="E7" s="29">
        <v>6</v>
      </c>
      <c r="F7" s="38" t="s">
        <v>22</v>
      </c>
      <c r="G7" s="39"/>
      <c r="H7" s="39"/>
      <c r="I7" s="39"/>
      <c r="J7" s="39"/>
    </row>
    <row r="8" spans="1:10" x14ac:dyDescent="0.2">
      <c r="A8" s="3" t="s">
        <v>21</v>
      </c>
      <c r="B8" s="29">
        <v>12</v>
      </c>
      <c r="C8" s="29">
        <v>14</v>
      </c>
      <c r="D8" s="29">
        <v>16</v>
      </c>
      <c r="E8" s="29">
        <v>20</v>
      </c>
      <c r="F8" s="38"/>
      <c r="G8" s="39"/>
      <c r="H8" s="39"/>
      <c r="I8" s="39"/>
      <c r="J8" s="39"/>
    </row>
    <row r="9" spans="1:10" x14ac:dyDescent="0.2">
      <c r="A9" s="3" t="s">
        <v>19</v>
      </c>
      <c r="B9" s="35">
        <f>($B$4*B7)*B8</f>
        <v>115384.61538461538</v>
      </c>
      <c r="C9" s="35">
        <f>($B$4*C7)*C8</f>
        <v>134615.38461538462</v>
      </c>
      <c r="D9" s="35">
        <f>($B$4*D7)*D8</f>
        <v>192307.69230769231</v>
      </c>
      <c r="E9" s="35">
        <f>($B$4*E7)*E8</f>
        <v>288461.53846153844</v>
      </c>
    </row>
    <row r="10" spans="1:10" x14ac:dyDescent="0.2">
      <c r="A10" s="3" t="s">
        <v>25</v>
      </c>
      <c r="B10" s="31">
        <v>24000</v>
      </c>
      <c r="C10" s="32">
        <v>30000</v>
      </c>
      <c r="D10" s="32">
        <v>36000</v>
      </c>
      <c r="E10" s="32">
        <v>48000</v>
      </c>
    </row>
    <row r="11" spans="1:10" x14ac:dyDescent="0.2">
      <c r="A11" s="3"/>
      <c r="B11" s="11"/>
      <c r="C11" s="8"/>
      <c r="D11" s="8"/>
      <c r="E11" s="8"/>
    </row>
    <row r="12" spans="1:10" x14ac:dyDescent="0.2">
      <c r="A12" s="3"/>
      <c r="B12" s="8"/>
      <c r="C12" s="8"/>
      <c r="D12" s="8"/>
      <c r="E12" s="8"/>
    </row>
    <row r="13" spans="1:10" x14ac:dyDescent="0.2">
      <c r="A13" s="1" t="s">
        <v>7</v>
      </c>
      <c r="B13" s="10">
        <f>SUM(B9:B12)</f>
        <v>139384.61538461538</v>
      </c>
      <c r="C13" s="10">
        <f>SUM(C9:C12)</f>
        <v>164615.38461538462</v>
      </c>
      <c r="D13" s="10">
        <f>SUM(D9:D12)</f>
        <v>228307.69230769231</v>
      </c>
      <c r="E13" s="10">
        <f>SUM(E9:E12)</f>
        <v>336461.53846153844</v>
      </c>
    </row>
    <row r="14" spans="1:10" x14ac:dyDescent="0.2">
      <c r="A14" s="7"/>
      <c r="B14" s="7"/>
      <c r="C14" s="7"/>
      <c r="D14" s="7"/>
      <c r="E14" s="7"/>
    </row>
    <row r="15" spans="1:10" x14ac:dyDescent="0.2">
      <c r="A15" s="18" t="s">
        <v>14</v>
      </c>
      <c r="B15" s="19" t="s">
        <v>1</v>
      </c>
      <c r="C15" s="19" t="s">
        <v>2</v>
      </c>
      <c r="D15" s="19" t="s">
        <v>3</v>
      </c>
      <c r="E15" s="19" t="s">
        <v>4</v>
      </c>
    </row>
    <row r="16" spans="1:10" x14ac:dyDescent="0.2">
      <c r="A16" s="3" t="s">
        <v>18</v>
      </c>
      <c r="B16" s="30">
        <v>2</v>
      </c>
      <c r="C16" s="30">
        <v>2</v>
      </c>
      <c r="D16" s="30">
        <v>2</v>
      </c>
      <c r="E16" s="30">
        <v>2</v>
      </c>
    </row>
    <row r="17" spans="1:9" x14ac:dyDescent="0.2">
      <c r="A17" t="s">
        <v>16</v>
      </c>
      <c r="B17" s="30">
        <v>4</v>
      </c>
      <c r="C17" s="30">
        <v>3</v>
      </c>
      <c r="D17" s="30">
        <v>3</v>
      </c>
      <c r="E17" s="30">
        <v>3</v>
      </c>
    </row>
    <row r="18" spans="1:9" x14ac:dyDescent="0.2">
      <c r="A18" s="3" t="s">
        <v>19</v>
      </c>
      <c r="B18" s="35">
        <f>($B$4*B16)*B17</f>
        <v>19230.76923076923</v>
      </c>
      <c r="C18" s="35">
        <f>($B$4*C16)*C17</f>
        <v>14423.076923076922</v>
      </c>
      <c r="D18" s="35">
        <f>($B$4*D16)*D17</f>
        <v>14423.076923076922</v>
      </c>
      <c r="E18" s="35">
        <f>($B$4*E16)*E17</f>
        <v>14423.076923076922</v>
      </c>
    </row>
    <row r="19" spans="1:9" x14ac:dyDescent="0.2">
      <c r="A19" s="3" t="s">
        <v>25</v>
      </c>
      <c r="B19" s="32">
        <v>24000</v>
      </c>
      <c r="C19" s="32">
        <v>10000</v>
      </c>
      <c r="D19" s="32">
        <v>12000</v>
      </c>
      <c r="E19" s="32">
        <v>12000</v>
      </c>
    </row>
    <row r="20" spans="1:9" x14ac:dyDescent="0.2">
      <c r="A20" s="9"/>
      <c r="B20" s="13"/>
      <c r="C20" s="13"/>
      <c r="D20" s="13"/>
      <c r="E20" s="13"/>
    </row>
    <row r="21" spans="1:9" x14ac:dyDescent="0.2">
      <c r="A21" s="9"/>
      <c r="B21" s="13"/>
      <c r="C21" s="13"/>
      <c r="D21" s="13"/>
      <c r="E21" s="13"/>
    </row>
    <row r="22" spans="1:9" ht="30" x14ac:dyDescent="0.2">
      <c r="A22" s="36" t="s">
        <v>27</v>
      </c>
      <c r="B22" s="21">
        <v>171600</v>
      </c>
      <c r="C22" s="21">
        <f t="shared" ref="C22:E22" si="0">+C42</f>
        <v>101600</v>
      </c>
      <c r="D22" s="21">
        <f t="shared" si="0"/>
        <v>101600</v>
      </c>
      <c r="E22" s="21">
        <f t="shared" si="0"/>
        <v>101600</v>
      </c>
    </row>
    <row r="23" spans="1:9" x14ac:dyDescent="0.2">
      <c r="A23" s="1" t="s">
        <v>7</v>
      </c>
      <c r="B23" s="10">
        <f>SUM(B18:B22)</f>
        <v>214830.76923076925</v>
      </c>
      <c r="C23" s="10">
        <f>SUM(C18:C22)</f>
        <v>126023.07692307692</v>
      </c>
      <c r="D23" s="10">
        <f>SUM(D18:D22)</f>
        <v>128023.07692307692</v>
      </c>
      <c r="E23" s="10">
        <f>SUM(E18:E22)</f>
        <v>128023.07692307692</v>
      </c>
    </row>
    <row r="24" spans="1:9" x14ac:dyDescent="0.2">
      <c r="A24" s="7"/>
      <c r="B24" s="7"/>
      <c r="C24" s="7"/>
      <c r="D24" s="7"/>
      <c r="E24" s="7"/>
    </row>
    <row r="25" spans="1:9" x14ac:dyDescent="0.2">
      <c r="A25" s="14" t="s">
        <v>15</v>
      </c>
      <c r="B25" s="15" t="s">
        <v>1</v>
      </c>
      <c r="C25" s="15" t="s">
        <v>2</v>
      </c>
      <c r="D25" s="15" t="s">
        <v>3</v>
      </c>
      <c r="E25" s="15" t="s">
        <v>4</v>
      </c>
    </row>
    <row r="26" spans="1:9" x14ac:dyDescent="0.2">
      <c r="A26" s="3" t="s">
        <v>12</v>
      </c>
      <c r="B26" s="34">
        <f t="shared" ref="B26:E28" si="1">B7-B16</f>
        <v>2</v>
      </c>
      <c r="C26" s="34">
        <f t="shared" si="1"/>
        <v>2</v>
      </c>
      <c r="D26" s="34">
        <f t="shared" si="1"/>
        <v>3</v>
      </c>
      <c r="E26" s="34">
        <f t="shared" si="1"/>
        <v>4</v>
      </c>
    </row>
    <row r="27" spans="1:9" x14ac:dyDescent="0.2">
      <c r="A27" t="s">
        <v>16</v>
      </c>
      <c r="B27" s="34">
        <f t="shared" si="1"/>
        <v>8</v>
      </c>
      <c r="C27" s="34">
        <f t="shared" si="1"/>
        <v>11</v>
      </c>
      <c r="D27" s="34">
        <f t="shared" si="1"/>
        <v>13</v>
      </c>
      <c r="E27" s="34">
        <f t="shared" si="1"/>
        <v>17</v>
      </c>
    </row>
    <row r="28" spans="1:9" x14ac:dyDescent="0.2">
      <c r="A28" s="3" t="s">
        <v>19</v>
      </c>
      <c r="B28" s="35">
        <f t="shared" si="1"/>
        <v>96153.846153846142</v>
      </c>
      <c r="C28" s="35">
        <f t="shared" si="1"/>
        <v>120192.3076923077</v>
      </c>
      <c r="D28" s="35">
        <f t="shared" si="1"/>
        <v>177884.61538461538</v>
      </c>
      <c r="E28" s="35">
        <f t="shared" si="1"/>
        <v>274038.4615384615</v>
      </c>
    </row>
    <row r="29" spans="1:9" x14ac:dyDescent="0.2">
      <c r="A29" s="9"/>
      <c r="B29" s="20"/>
      <c r="C29" s="20"/>
      <c r="D29" s="20"/>
      <c r="E29" s="20"/>
      <c r="I29" s="22"/>
    </row>
    <row r="30" spans="1:9" x14ac:dyDescent="0.2">
      <c r="A30" s="9"/>
      <c r="B30" s="20"/>
      <c r="C30" s="20"/>
      <c r="D30" s="20"/>
      <c r="E30" s="20"/>
    </row>
    <row r="31" spans="1:9" x14ac:dyDescent="0.2">
      <c r="A31" s="9"/>
      <c r="B31" s="20"/>
      <c r="C31" s="20"/>
      <c r="D31" s="20"/>
      <c r="E31" s="20"/>
    </row>
    <row r="32" spans="1:9" x14ac:dyDescent="0.2">
      <c r="A32" s="1" t="s">
        <v>7</v>
      </c>
      <c r="B32" s="10">
        <f>SUM(B28:B31)</f>
        <v>96153.846153846142</v>
      </c>
      <c r="C32" s="10">
        <f>SUM(C28:C31)</f>
        <v>120192.3076923077</v>
      </c>
      <c r="D32" s="10">
        <f>SUM(D28:D31)</f>
        <v>177884.61538461538</v>
      </c>
      <c r="E32" s="10">
        <f>SUM(E28:E31)</f>
        <v>274038.4615384615</v>
      </c>
    </row>
    <row r="33" spans="1:5" x14ac:dyDescent="0.2">
      <c r="A33" s="7"/>
      <c r="B33" s="7"/>
      <c r="C33" s="7"/>
      <c r="D33" s="7"/>
      <c r="E33" s="7"/>
    </row>
    <row r="34" spans="1:5" x14ac:dyDescent="0.2">
      <c r="A34" s="28"/>
      <c r="B34" s="15" t="s">
        <v>1</v>
      </c>
      <c r="C34" s="15" t="s">
        <v>2</v>
      </c>
      <c r="D34" s="15" t="s">
        <v>3</v>
      </c>
      <c r="E34" s="15" t="s">
        <v>4</v>
      </c>
    </row>
    <row r="35" spans="1:5" x14ac:dyDescent="0.2">
      <c r="A35" s="14" t="s">
        <v>11</v>
      </c>
      <c r="B35" s="23">
        <f>(B13-B23)/B23</f>
        <v>-0.35118877112575203</v>
      </c>
      <c r="C35" s="23">
        <f>(C13-C23)/C23</f>
        <v>0.30623206982848084</v>
      </c>
      <c r="D35" s="23">
        <f>(D13-D23)/D23</f>
        <v>0.78333233191131413</v>
      </c>
      <c r="E35" s="23">
        <f>(E13-E23)/E23</f>
        <v>1.6281319473652585</v>
      </c>
    </row>
    <row r="36" spans="1:5" x14ac:dyDescent="0.2">
      <c r="A36" s="7"/>
      <c r="B36" s="12"/>
      <c r="C36" s="12"/>
      <c r="D36" s="12"/>
      <c r="E36" s="12"/>
    </row>
    <row r="37" spans="1:5" x14ac:dyDescent="0.2">
      <c r="A37" s="1" t="s">
        <v>13</v>
      </c>
      <c r="B37" s="2" t="s">
        <v>1</v>
      </c>
      <c r="C37" s="2" t="s">
        <v>2</v>
      </c>
      <c r="D37" s="2" t="s">
        <v>3</v>
      </c>
      <c r="E37" s="2" t="s">
        <v>4</v>
      </c>
    </row>
    <row r="38" spans="1:5" x14ac:dyDescent="0.2">
      <c r="A38" s="3" t="s">
        <v>23</v>
      </c>
      <c r="B38" s="35">
        <v>96600</v>
      </c>
      <c r="C38" s="11">
        <v>96600</v>
      </c>
      <c r="D38" s="11">
        <v>96600</v>
      </c>
      <c r="E38" s="11">
        <v>96600</v>
      </c>
    </row>
    <row r="39" spans="1:5" x14ac:dyDescent="0.2">
      <c r="A39" s="3" t="s">
        <v>6</v>
      </c>
      <c r="B39" s="35">
        <v>70000</v>
      </c>
      <c r="C39" s="8" t="s">
        <v>5</v>
      </c>
      <c r="D39" s="8" t="s">
        <v>5</v>
      </c>
      <c r="E39" s="8" t="s">
        <v>5</v>
      </c>
    </row>
    <row r="40" spans="1:5" x14ac:dyDescent="0.2">
      <c r="A40" s="3" t="s">
        <v>24</v>
      </c>
      <c r="B40" s="35">
        <v>5000</v>
      </c>
      <c r="C40" s="11">
        <v>5000</v>
      </c>
      <c r="D40" s="11">
        <v>5000</v>
      </c>
      <c r="E40" s="11">
        <v>5000</v>
      </c>
    </row>
    <row r="41" spans="1:5" x14ac:dyDescent="0.2">
      <c r="A41" s="3" t="s">
        <v>0</v>
      </c>
      <c r="B41" s="35">
        <v>0</v>
      </c>
      <c r="C41" s="8" t="s">
        <v>5</v>
      </c>
      <c r="D41" s="8" t="s">
        <v>5</v>
      </c>
      <c r="E41" s="8" t="s">
        <v>5</v>
      </c>
    </row>
    <row r="42" spans="1:5" x14ac:dyDescent="0.2">
      <c r="A42" s="1" t="s">
        <v>7</v>
      </c>
      <c r="B42" s="10">
        <f>SUM(B38:B41)</f>
        <v>171600</v>
      </c>
      <c r="C42" s="10">
        <f>SUM(C38:C41)</f>
        <v>101600</v>
      </c>
      <c r="D42" s="10">
        <f>SUM(D38:D41)</f>
        <v>101600</v>
      </c>
      <c r="E42" s="10">
        <f>SUM(E38:E41)</f>
        <v>101600</v>
      </c>
    </row>
  </sheetData>
  <mergeCells count="2">
    <mergeCell ref="A1:E1"/>
    <mergeCell ref="F7:J8"/>
  </mergeCells>
  <pageMargins left="0.7" right="0.7" top="0.75" bottom="0.75" header="0.3" footer="0.3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127886A5B5845A55388E183F5F62F" ma:contentTypeVersion="1" ma:contentTypeDescription="Create a new document." ma:contentTypeScope="" ma:versionID="2673019adf352cbee2f3a160c24e3459">
  <xsd:schema xmlns:xsd="http://www.w3.org/2001/XMLSchema" xmlns:xs="http://www.w3.org/2001/XMLSchema" xmlns:p="http://schemas.microsoft.com/office/2006/metadata/properties" xmlns:ns3="5c9f0be4-5cbb-4722-8ff0-5c0dec8fabc0" targetNamespace="http://schemas.microsoft.com/office/2006/metadata/properties" ma:root="true" ma:fieldsID="e2a36894586f217a458237dd12e62d62" ns3:_="">
    <xsd:import namespace="5c9f0be4-5cbb-4722-8ff0-5c0dec8fabc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f0be4-5cbb-4722-8ff0-5c0dec8fab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4190B-8CD2-4AA4-8EC6-FA4557D5EA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9f0be4-5cbb-4722-8ff0-5c0dec8fabc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BEAEB9-A6E3-44E3-9908-2A2FC7E6A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804E4-6A2C-4BD1-9D26-DB1D87D86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f0be4-5cbb-4722-8ff0-5c0dec8fa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Microsoft Office User</cp:lastModifiedBy>
  <dcterms:created xsi:type="dcterms:W3CDTF">2014-11-20T18:53:41Z</dcterms:created>
  <dcterms:modified xsi:type="dcterms:W3CDTF">2017-09-26T23:03:00Z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0x010100900127886A5B5845A55388E183F5F62F</vt:lpwstr>
  </property>
</Properties>
</file>